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70" windowHeight="13695" activeTab="0"/>
  </bookViews>
  <sheets>
    <sheet name="Záradék" sheetId="1" r:id="rId1"/>
    <sheet name="Összesítő" sheetId="2" r:id="rId2"/>
    <sheet name="Felvonulási létesítmények" sheetId="3" r:id="rId3"/>
    <sheet name="Irtás, föld- és sziklamunka" sheetId="4" r:id="rId4"/>
    <sheet name="Szivárgóépítés, alagcsövezés" sheetId="5" r:id="rId5"/>
    <sheet name="Közműcsatorna-építés" sheetId="6" r:id="rId6"/>
    <sheet name="Közműcsővezetékek és -szerelvén" sheetId="7" r:id="rId7"/>
    <sheet name="Útburkolatalap és makadámburkol" sheetId="8" r:id="rId8"/>
    <sheet name="Kőburkolat készítése" sheetId="9" r:id="rId9"/>
    <sheet name="Útpályatartozékok készítése" sheetId="10" r:id="rId10"/>
    <sheet name="Épületgépészeti szerelvények és" sheetId="11" r:id="rId11"/>
    <sheet name="Környezetvédelmi berendezések, " sheetId="12" r:id="rId12"/>
  </sheets>
  <definedNames/>
  <calcPr fullCalcOnLoad="1"/>
</workbook>
</file>

<file path=xl/sharedStrings.xml><?xml version="1.0" encoding="utf-8"?>
<sst xmlns="http://schemas.openxmlformats.org/spreadsheetml/2006/main" count="334" uniqueCount="183">
  <si>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</si>
  <si>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</si>
  <si>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</si>
  <si>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</si>
  <si>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</si>
  <si>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</si>
  <si>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</si>
  <si>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</si>
  <si>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</si>
  <si>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</si>
  <si>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</si>
  <si>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</si>
  <si>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120060009196</t>
  </si>
  <si>
    <t>db</t>
  </si>
  <si>
    <t>KRESZ-tábla szerelése, elhelyezése földmunkával, I-IV. osztályú talajba Alumínium veszélyt jelző tábla, fényvisszaverő, 700 mm</t>
  </si>
  <si>
    <t>Munkanem összesen:</t>
  </si>
  <si>
    <t>Felvonulási létesítmények</t>
  </si>
  <si>
    <t>210030014695</t>
  </si>
  <si>
    <t>m3</t>
  </si>
  <si>
    <t>Közmű feltárása kézi erővel, talajosztály: IV.</t>
  </si>
  <si>
    <t>210030014884</t>
  </si>
  <si>
    <t>210030015022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</si>
  <si>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</si>
  <si>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</si>
  <si>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</si>
  <si>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</si>
  <si>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210042613970</t>
  </si>
  <si>
    <t>Talajjavító réteg készítése vonalas létesítményeknél, 3,00 m szélesség felett, osztályozatlan kavicsból Nyers homokos kavics, NHK 0/63 Q-TT, Nyékládháza</t>
  </si>
  <si>
    <t>210082245153</t>
  </si>
  <si>
    <t>Tömörítés bármely tömörítési osztályban gépi erővel, nagy felületen, tömörségi fok: 92%</t>
  </si>
  <si>
    <t>210082245182</t>
  </si>
  <si>
    <t>Tömörítés bármely tömörítési osztályban gépi erővel, nagy felületen, tömörségi fok: 97%</t>
  </si>
  <si>
    <t>210080016234</t>
  </si>
  <si>
    <t>Tömörítés bármely tömörítési osztályban gépi erővel, kis felületen, tömörségi fok: 90%</t>
  </si>
  <si>
    <t>210080016246</t>
  </si>
  <si>
    <t>Tömörítés bármely tömörítési osztályban gépi erővel, kis felületen, tömörségi fok: 95%</t>
  </si>
  <si>
    <t>210110016762</t>
  </si>
  <si>
    <t>210110016825</t>
  </si>
  <si>
    <t>Munkahelyi depóniából építési törmelék konténerbe rakása,  kézi erővel, önálló munka esetén elszámolva, konténer szállítás nélkül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</si>
  <si>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</si>
  <si>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r>
      <t>Munkagödör földkiemelése épületek és műtárgyak helyén bármely konzisztenciájú, I-IV. oszt. talajban, gépi erővel, kiegészítő kézi munkával, alapterület: 250,0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felett, bármely mélységnél</t>
    </r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</si>
  <si>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</si>
  <si>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</si>
  <si>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220030017051</t>
  </si>
  <si>
    <t>Szivárgó fenékcsatorna, folyóka ágyazatának készítése, osztályozott kavics kitöltéssel Osztályozott kavics, OK 4/8 TT, Nyékládháza</t>
  </si>
  <si>
    <t>220030017424</t>
  </si>
  <si>
    <t>m2</t>
  </si>
  <si>
    <t>Szivárgó paplan technológiai lezárása, fóliával PVC perforált fólia 1 mm vtg.</t>
  </si>
  <si>
    <t>220112884095</t>
  </si>
  <si>
    <t>m</t>
  </si>
  <si>
    <t>Szivárgó rendszer építése földárokba tokos műanyag PP dréncsőből, csőidomok nélkül, földmunka és szivárgórendszer építése nélkül, DN 315 PIPELIFE PP PRAGMA dréncső 315 mm/6 m 120°, PPDREN315/6/120</t>
  </si>
  <si>
    <t>Szivárgóépítés, alagcsövezés</t>
  </si>
  <si>
    <t>530010600966</t>
  </si>
  <si>
    <t>Egyoldalon tokos műanyag csatornacső beépítése földárokba, gumigyűrűs kötéssel, csőidomok nélkül, 1,00 m hosszú csövekből, külső csőátmérő: 110 mm PIPELIFE PVC-U tömörfalú tokos csatornacső 110x3,2x1000 mm SN4, KGEM110/1M-EN</t>
  </si>
  <si>
    <t>530010601041</t>
  </si>
  <si>
    <t>Egyoldalon tokos műanyag csatornacső beépítése földárokba, gumigyűrűs kötéssel, csőidomok nélkül, 1,00 m hosszú csövekből, külső csőátmérő: 150-160 mm PIPELIFE PVC-U tömörfalú tokos csatornacső 160x4,0x1000 mm SN4, KGEM160/1M-EN</t>
  </si>
  <si>
    <t>530010601094</t>
  </si>
  <si>
    <t>Egyoldalon tokos műanyag csatornacső beépítése földárokba, gumigyűrűs kötéssel, csőidomok nélkül, 1,00 m hosszú csövekből, külső csőátmérő: 200 mm PIPELIFE PVC-U tömörfalú tokos csatornacső 200x4,9x1000 mm SN4, KGEM200/1M-EN</t>
  </si>
  <si>
    <t>530010603794</t>
  </si>
  <si>
    <t>Műanyag, tokos csatornacső idom beépítése földárokba, gumigyűrűs kötéssel, külső csőátmérő: 250 mm-ig, külső csőátmérő: 150-160 mm PIPELIFE PVC-U csatorna szűkítő 160 mm/110 mm, KGR160/110P</t>
  </si>
  <si>
    <t>530010604506</t>
  </si>
  <si>
    <t>Műanyag, tokos csatornacső idom beépítése földárokba, gumigyűrűs kötéssel, külső csőátmérő: 250 mm-ig, külső csőátmérő: 200 mm PIPELIFE PVC-U csatorna ágidom 200 mm/110 mm x 45°, KGEA200/110X45</t>
  </si>
  <si>
    <t>530010604523</t>
  </si>
  <si>
    <t>Műanyag, tokos csatornacső idom beépítése földárokba, gumigyűrűs kötéssel, külső csőátmérő: 250 mm-ig, külső csőátmérő: 200 mm PIPELIFE PVC-U csatorna ágidom 200 mm/160 mm x 45°, KGEA200/160X45P</t>
  </si>
  <si>
    <t>530012941176</t>
  </si>
  <si>
    <t>Műanyag, tokos csatornacső idom beépítése földárokba, gumigyűrűs kötéssel, külső csőátmérő: 250 mm-ig, külső csőátmérő: 200 mm PIPELIFE PVC-U csatorna aknabekötő idom 200 mm, KGFP200/P</t>
  </si>
  <si>
    <t>530012941285</t>
  </si>
  <si>
    <t>Műanyag, tokos csatornacső idom beépítése földárokba, gumigyűrűs kötéssel, külső csőátmérő: 250 mm-ig, külső csőátmérő: 250 mm PIPELIFE PVC-U csatorna aknabekötő idom 250 mm, KGFP250/P</t>
  </si>
  <si>
    <t>530010605455</t>
  </si>
  <si>
    <t>Műanyag, tokos csatornacső idom beépítése földárokba, gumigyűrűs kötéssel, külső csőátmérő: 250 mm-ig, külső csőátmérő: 250 mm WAVIN csatorna ágidom 45°, KGEA 250/110, CCG2511</t>
  </si>
  <si>
    <t>530010605942</t>
  </si>
  <si>
    <t>Műanyag, tokos csatornacső idom beépítése földárokba, gumigyűrűs kötéssel, külső csőátmérő: 250 mm felett, külső csőátmérő: 315 mm PIPELIFE PVC-U csatorna ágidom ragasztott kivitel 315 mm/160 mm x 45°, KGEA315/160X45R</t>
  </si>
  <si>
    <t>530012941324</t>
  </si>
  <si>
    <t>Műanyag, tokos csatornacső idom beépítése földárokba, gumigyűrűs kötéssel, külső csőátmérő: 250 mm felett, külső csőátmérő: 315 mm PIPELIFE PVC-U csatorna aknabekötő idom 315 mm, KGFP315/P</t>
  </si>
  <si>
    <t>530012942285</t>
  </si>
  <si>
    <t>Egyoldalon tokos PVC kettős falú, bordás csapadékvíz-csatornacső beépítése földárokba, csőidomok nélkül, külső csőátmérő 800 mm-ig külső csőátmérő: 250 mm PIPELIFE KD EXTRA eco tokos csatornacső, SN6 ID 250 mm/1m, KDEM250/1M-ECO</t>
  </si>
  <si>
    <t>530012942416</t>
  </si>
  <si>
    <t>Egyoldalon tokos PVC kettős falú, bordás csapadékvíz-csatornacső beépítése földárokba, csőidomok nélkül, külső csőátmérő 800 mm-ig külső csőátmérő: 300 mm PIPELIFE KD EXTRA eco tokos csatornacső, SN6 ID 300 mm/1m, KDEM300/1M-ECO</t>
  </si>
  <si>
    <t>530052845866</t>
  </si>
  <si>
    <t>Beton akna-fenékelem elhelyezése, csaphornyos, habarcsos illesztéssel, beépített csatlakozó elemek nélkül, földmunka és dúcolás nélkül, belső csőátmérő: 80 cm-ig, 100 cm magasságig ELSŐ BETON tisztítóakna aknafenék, künetes (110-315) idom nélkül,</t>
  </si>
  <si>
    <t>80/50/10 cm</t>
  </si>
  <si>
    <t>530052846016</t>
  </si>
  <si>
    <t>Beton aknamagasító elem elhelyezése, cementhabarcsos illesztéssel, 80 cm belső átmérőig, bármely magassági mérettel ELSŐ BETON tisztítóakna aknamagasító, 80/100/10 cm</t>
  </si>
  <si>
    <t>530052846195</t>
  </si>
  <si>
    <t>Beton vagy vasbeton felső szűkítő elhelyezése, csaphornyos, cementhabarcsos illesztéssel, belső átmérő alul 80 cm, felül 50-62,5 cm ELSŐ BETON tisztítóakna felsőszűkítő centrikus, 80/60/35/10 cm</t>
  </si>
  <si>
    <t>530051958063</t>
  </si>
  <si>
    <t>Műanyag fenékelem elhelyezése behelyezett gumigyűrűvel, DN 400 REHAU 400 típusú univerzális aknafenék, PE anyagból, max. 4, gyárilag zárt bekötéssel, Csz.: 249620-001</t>
  </si>
  <si>
    <t>530050617206</t>
  </si>
  <si>
    <t>Műanyag aknafalcső, teleszkópcső vagy szűkítő elhelyezése, DN 200-315 aknafalcső REHAU aknamagasító elem PVC-ből, L= 600 mm, DN 315, Cikkszám: 175 852</t>
  </si>
  <si>
    <t>530060617893</t>
  </si>
  <si>
    <t>530071692222</t>
  </si>
  <si>
    <t>Kör alakú öntöttvas aknafedlap és fedlapkeret elhelyezése, cementhabarcs rögzítéssel, nehéz (D 400, E 600, F 900 terhelési osztály) kivitel POLYDUCT öntvény fedlap kerettel, terhelhetősége: 400 kN (nehéz kivitel), Ø600 mm</t>
  </si>
  <si>
    <t>530073852514</t>
  </si>
  <si>
    <t>Öntöttvas víznyelőrács elhelyezése, cementhabarcs rögzítéssel, köralakú kivitel ø 600 méretben EURO-PURATOR - P-TOP víznyelőrács d=600 D400 kerek, Cikksz.: PUR-31400D</t>
  </si>
  <si>
    <t>530090619351</t>
  </si>
  <si>
    <t>Vízzárósági vizsgálat elfalazással, csatorna belmérete: 30 cm</t>
  </si>
  <si>
    <r>
      <t>Akna vagy akna jellegű műtárgy építése, monolit vasbetonból vagy betonból, akna- vagy műtárgybeton készítése C20/25 - XC1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32 mm, m = 6,2 finomsági modulussal</t>
    </r>
  </si>
  <si>
    <t>Közműcsatorna-építés</t>
  </si>
  <si>
    <t>540052069514</t>
  </si>
  <si>
    <t>PP, PE, KPE nyomócső szerelése, földárokban, hegesztett kötésekkel, idomok nélkül, csőátmérő: 16-50 mm között PIPELIFE PE100 ivóvíz nyomócső 32x2,0 mm 10bar (C=1,25), PE100V032X2EN200K</t>
  </si>
  <si>
    <t>540052947452</t>
  </si>
  <si>
    <t>PP, PE, KPE nyomócső szerelése, földárokban, hegesztett kötésekkel, idomok nélkül, csőátmérő: 110 mm PIPELIFE PE100 ivóvíz nyomócső 110x6,6 mm 10bar (C=1,25), 100VSDR17110EN100K</t>
  </si>
  <si>
    <t>540051959586</t>
  </si>
  <si>
    <t>PP, PE, KPE nyomócső idom szerelése, földárokban, hegesztett kötésekkel, csőátmérő: 110 mm REHAU RAUGRIP ív PE 100-RC SDR 11/17 d 110 mm 90°, Csz.: 150074-001</t>
  </si>
  <si>
    <t>540060651685</t>
  </si>
  <si>
    <t>Karimás, tokos vagy hegeszthető elzáró és szabályozó szerelvények elhelyezése, ellenkarimák és kötések nélkül, tolózár DN 100-125 között MVV-ISG GTE gumiékzárású tolózár, öntöttvas, oválisházú F5, PN 16 DN 100</t>
  </si>
  <si>
    <t>540061695460</t>
  </si>
  <si>
    <t>Karimás, tokos vagy hegeszthető elzáró és szabályozó szerelvények elhelyezése, ellenkarimák és kötések nélkül, visszacsapószelep és torlócsappantyú DN 500 méretig, DN 100-125 között ERHARD GG/1.4408/NBR anyagú, karimapár közé építhető visszacsapó szelep</t>
  </si>
  <si>
    <t>(ECR Klappe), NÁ 100, PN 10-16 Cikkszám: KVCS100</t>
  </si>
  <si>
    <t>540160667233</t>
  </si>
  <si>
    <t>Fűtési és vízvezeték szakaszos és hálózati nyomáspróbája vízzel, 200 mm külső Ø-ig</t>
  </si>
  <si>
    <t>540210667842</t>
  </si>
  <si>
    <t>Aszfaltbevonatú gömbgrafitos, karimás idomok szerelése tetszőleges csőrendszerekhez (azbeszt, öntöttvas, acél, PE, PVC), földárokban, PN 10-16, DN 200 méretig, DN 100, TT, F, T, FFR, N idom L. Frischhut GGG karimás T-idom NÁ 100/ NÁ 100, epoxigyanta</t>
  </si>
  <si>
    <t>külső-belső bevonattal, PN 10-16 Cikkszám: T100100</t>
  </si>
  <si>
    <t>540210671225</t>
  </si>
  <si>
    <t>Öntöttvas flexibilis idomok szerelése, (epoxibázisú szinterbevonatú, korrózióálló acélcsavarzattal), földárokban, tetszőleges csőrendszerekhez, PN 10 - 16, DN 200 méretig, DN 100 L. Frischhut GGG E-Mega-Flex karimás  tokos kötőidom, epoxigyanta</t>
  </si>
  <si>
    <t>külső-belső bevonattal NÁ 100/107-133 mm külső átmérőjű csövekhez, PN 10-16 Csz: EMEGA100</t>
  </si>
  <si>
    <t>Közműcsővezetékek és -szerelvények szerelése</t>
  </si>
  <si>
    <t>610010674731</t>
  </si>
  <si>
    <t>Útalapbeton, valamint hidraulikus kötőanyaggal vagy bitumennel stabilizált rétegek bontása, géppel, hidraulikus bontófejjel</t>
  </si>
  <si>
    <t>610030675194</t>
  </si>
  <si>
    <t>Telepen kevert hidraulikus vagy vegyes kötőanyagú stabilizált réteg készítése, 2,00 m sávszélességig, CKt-2 vagy CTt-2 jelű keverékből CKt-T2 jelű, cement kötőanyagú homokos kavics, Gy-R40 (70/100) bitumenemulzió (új név: C 40 B1)</t>
  </si>
  <si>
    <t>Útburkolatalap és makadámburkolat készítése</t>
  </si>
  <si>
    <t>620020677454</t>
  </si>
  <si>
    <t>Kiemelt szegély készítése, alapárok kiemelésével, beton alapgerendával és megtámasztással, hézagolással, előregyártott szegélykőből vagy cölöpökből, 25 cm hosszú elemekből SW Umwelttechnik beton útszegélykő, kiemelt, 25/30/15 cm, Cikkszám: 1000000681</t>
  </si>
  <si>
    <t>620020677580</t>
  </si>
  <si>
    <t>Süllyesztett szegély vagy futósor készítése, alapárok kiemeléssel, beton alapgerendával, hézagolással, 40 cm hosszú előregyártott beton szegélyelemekből SW Umwelttechnik beton útszegélykő, süllyesztett, 40/20/15 cm, Cikkszám: 1000000683 C12/15 - XN(H)</t>
  </si>
  <si>
    <t>620030678950</t>
  </si>
  <si>
    <t>Tér- vagy járdaburkolat készítése, beton burkolókőből soros, halszálka, parketta vagy kazettás kötésben, homokágyazatba fektetve, 10x20x4, 10x20x5, 10x20x6, 10x20x8 cm-es méretű idomkővel LEIER Piazza 10x20x8 cm, antracit, N+F , Cikkszám: HUTJS0714</t>
  </si>
  <si>
    <t>620030679003</t>
  </si>
  <si>
    <t>Tér- vagy járdaburkolat készítése, beton burkolókőből soros, halszálka, parketta vagy kazettás kötésben, homokágyazatba fektetve, 10x20x4, 10x20x5, 10x20x6, 10x20x8 cm-es méretű idomkővel LEIER Piazza 10x20x6 cm, antracit, N+F , Cikkszám: HUTJH4364</t>
  </si>
  <si>
    <r>
      <t>C12/15 - XN(H) 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</si>
  <si>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</si>
  <si>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</si>
  <si>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680022338235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</si>
  <si>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</si>
  <si>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680022338695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</si>
  <si>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tilalmi jelző tábla,</t>
  </si>
  <si>
    <t>fényvisszaverő, 600 mm EG 1 szín</t>
  </si>
  <si>
    <t>Útpályatartozékok készítése</t>
  </si>
  <si>
    <t>820022367665</t>
  </si>
  <si>
    <t>vízszintes beépítésre, reed impulzusadó opcióval, 116205</t>
  </si>
  <si>
    <t>820211029460</t>
  </si>
  <si>
    <t>Föld feletti tűzcsap elhelyezése és szerelése DN 100 BUKSI Standard földfeletti tűzcsap, PN 16, MSZ 9771/2, DN 100/1000 mm csőtakarással Cikkszám: HID1001000S</t>
  </si>
  <si>
    <r>
      <t>Vízmérők elhelyezése, hitelesítve, kombinált vízmérők elhelyezése, karimás kötéssel csatlakoztatva, ellenkarimák nélkül, hidegvízre, DN 100 ZENNER WPV-N DN100/20 Qn=60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/h 360 mm kombinált szárnykerekes vízmérő hidegvízhez (30°C), OMH hitelesítéssel,</t>
    </r>
  </si>
  <si>
    <t>Épületgépészeti szerelvények és berendezések szerelése</t>
  </si>
  <si>
    <t>930013583962</t>
  </si>
  <si>
    <t xml:space="preserve">Ásványolaj-leválasztó berendezés szerelése, szelektív szűrési technika alkalmazása (földmunkák nélkül), víznyelőaknába helyezhető kivitel (víznyelőakna építése nélkül), határérték: 2 mg/l, élővízi befogadásra, 10 l/sec hidraulikai teljesítményig BÁRCZY - </t>
  </si>
  <si>
    <t>BSZ 3032 víznyelőbe helyezhető szelektív csapadékvíz olajkiszűrő berendezés beépített szennyfogóval, 6 liter/sec, BSZK 6700-26 szűrőtartó konzollal</t>
  </si>
  <si>
    <t>930011222823</t>
  </si>
  <si>
    <t>Zsírfogó berendezés szerelése, polipropilén vagy polietilén tartályos berendezések, süllyesztett kivitelben, A15kN vagy B125kN terhelési osztályú szagzáró fedlapokkal, 4 l/s EURO-PURATOR - ECOLIP-K PP zsírfogó berendezés, süllyesztett, 4l/s, manuális</t>
  </si>
  <si>
    <t>ürítéssel, 125kN teherbírású BVA fedlapokkal, Cikksz.: FA-SF-P-SK-4/B</t>
  </si>
  <si>
    <t>Környezetvédelmi berendezések, mentesítések</t>
  </si>
  <si>
    <t>Összesen:</t>
  </si>
  <si>
    <t>Bíró és Társa Kft.</t>
  </si>
  <si>
    <t>4400 Nyíregyháza, Szegfű út 73/a. II/2.</t>
  </si>
  <si>
    <t>Adószám: 11243461-2-15</t>
  </si>
  <si>
    <t>Cégjegyzékszám: 15-09-061895</t>
  </si>
  <si>
    <t>CIB Bank Zrt.: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</si>
  <si>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</si>
  <si>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</si>
  <si>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</si>
  <si>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</si>
  <si>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Nyíregyháza, Kossuth tér 1  </t>
  </si>
  <si>
    <t xml:space="preserve"> Kelt:      2017.02.                   </t>
  </si>
  <si>
    <t xml:space="preserve"> Szám     66/2016                      </t>
  </si>
  <si>
    <t xml:space="preserve">A munka leírása:                       </t>
  </si>
  <si>
    <t xml:space="preserve"> Készítette   : Bíró Károly            </t>
  </si>
  <si>
    <t xml:space="preserve">A „MODERN VÁROSOK PROGRAM” keretében megvalósítandó                           </t>
  </si>
  <si>
    <t xml:space="preserve">„PANGEA ÖKOCENTRUM”                                                           </t>
  </si>
  <si>
    <t xml:space="preserve">(Sóstói többfunkciós Oktatási Központ)                                        </t>
  </si>
  <si>
    <t xml:space="preserve">Közlekedés és külső vízi közművek kiviteli terve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</si>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</sst>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0">
      <selection activeCell="H29" sqref="H2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154</v>
      </c>
      <c r="B1" s="20"/>
      <c r="C1" s="20"/>
      <c r="D1" s="20"/>
    </row>
    <row r="2" spans="1:4" s="14" customFormat="1" ht="15.75">
      <c r="A2" s="26" t="s">
        <v>155</v>
      </c>
      <c r="B2" s="20"/>
      <c r="C2" s="20"/>
      <c r="D2" s="20"/>
    </row>
    <row r="3" spans="1:4" s="14" customFormat="1" ht="15.75">
      <c r="A3" s="26" t="s">
        <v>156</v>
      </c>
      <c r="B3" s="20"/>
      <c r="C3" s="20"/>
      <c r="D3" s="20"/>
    </row>
    <row r="4" spans="1:4" ht="15.75">
      <c r="A4" s="19" t="s">
        <v>157</v>
      </c>
      <c r="B4" s="20"/>
      <c r="C4" s="20"/>
      <c r="D4" s="20"/>
    </row>
    <row r="5" spans="1:4" ht="15.75">
      <c r="A5" s="19" t="s">
        <v>158</v>
      </c>
      <c r="B5" s="20"/>
      <c r="C5" s="20"/>
      <c r="D5" s="20"/>
    </row>
    <row r="6" spans="1:4" ht="15.75">
      <c r="A6" s="19" t="s">
        <v>159</v>
      </c>
      <c r="B6" s="20"/>
      <c r="C6" s="20"/>
      <c r="D6" s="20"/>
    </row>
    <row r="7" spans="1:4" ht="15.75">
      <c r="A7" s="19" t="s">
        <v>160</v>
      </c>
      <c r="B7" s="20"/>
      <c r="C7" s="20"/>
      <c r="D7" s="20"/>
    </row>
    <row r="9" spans="1:3" ht="15.75">
      <c r="A9" s="10" t="s">
        <v>161</v>
      </c>
      <c r="C9" s="10" t="s">
        <v>162</v>
      </c>
    </row>
    <row r="10" spans="1:3" ht="15.75">
      <c r="A10" s="10" t="s">
        <v>162</v>
      </c>
      <c r="C10" s="10" t="s">
        <v>162</v>
      </c>
    </row>
    <row r="11" spans="1:3" ht="15.75">
      <c r="A11" s="10" t="s">
        <v>163</v>
      </c>
      <c r="C11" s="10" t="s">
        <v>164</v>
      </c>
    </row>
    <row r="12" spans="1:3" ht="15.75">
      <c r="A12" s="10" t="s">
        <v>162</v>
      </c>
      <c r="C12" s="10" t="s">
        <v>165</v>
      </c>
    </row>
    <row r="13" spans="1:3" ht="15.75">
      <c r="A13" s="10" t="s">
        <v>162</v>
      </c>
      <c r="C13" s="10" t="s">
        <v>162</v>
      </c>
    </row>
    <row r="14" spans="1:3" ht="15.75">
      <c r="A14" s="10" t="s">
        <v>162</v>
      </c>
      <c r="C14" s="10" t="s">
        <v>162</v>
      </c>
    </row>
    <row r="15" spans="1:3" ht="15.75">
      <c r="A15" s="10" t="s">
        <v>166</v>
      </c>
      <c r="C15" s="10" t="s">
        <v>167</v>
      </c>
    </row>
    <row r="16" ht="15.75">
      <c r="A16" s="10" t="s">
        <v>168</v>
      </c>
    </row>
    <row r="17" ht="15.75">
      <c r="A17" s="10" t="s">
        <v>169</v>
      </c>
    </row>
    <row r="18" ht="15.75">
      <c r="A18" s="10" t="s">
        <v>170</v>
      </c>
    </row>
    <row r="19" ht="15.75">
      <c r="A19" s="10" t="s">
        <v>171</v>
      </c>
    </row>
    <row r="20" ht="15.75">
      <c r="A20" s="10" t="s">
        <v>172</v>
      </c>
    </row>
    <row r="22" spans="1:4" ht="15.75">
      <c r="A22" s="21" t="s">
        <v>173</v>
      </c>
      <c r="B22" s="22"/>
      <c r="C22" s="22"/>
      <c r="D22" s="22"/>
    </row>
    <row r="23" spans="1:4" ht="15.75">
      <c r="A23" s="15" t="s">
        <v>174</v>
      </c>
      <c r="B23" s="15"/>
      <c r="C23" s="18" t="s">
        <v>175</v>
      </c>
      <c r="D23" s="18" t="s">
        <v>176</v>
      </c>
    </row>
    <row r="24" spans="1:4" ht="15.75">
      <c r="A24" s="15" t="s">
        <v>177</v>
      </c>
      <c r="B24" s="15"/>
      <c r="C24" s="15">
        <f>ROUND(SUM(Összesítő!B2:B11),0)</f>
        <v>0</v>
      </c>
      <c r="D24" s="15">
        <f>ROUND(SUM(Összesítő!C2:C11),0)</f>
        <v>0</v>
      </c>
    </row>
    <row r="25" spans="1:4" ht="15.75">
      <c r="A25" s="15" t="s">
        <v>178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179</v>
      </c>
      <c r="C26" s="23">
        <f>ROUND(C25+D25,0)</f>
        <v>0</v>
      </c>
      <c r="D26" s="23"/>
    </row>
    <row r="27" spans="1:4" ht="15.75">
      <c r="A27" s="15" t="s">
        <v>180</v>
      </c>
      <c r="B27" s="16">
        <v>0.27</v>
      </c>
      <c r="C27" s="24">
        <f>ROUND(C26*B27,0)</f>
        <v>0</v>
      </c>
      <c r="D27" s="24"/>
    </row>
    <row r="28" spans="1:4" ht="15.75">
      <c r="A28" s="15" t="s">
        <v>181</v>
      </c>
      <c r="B28" s="15"/>
      <c r="C28" s="25">
        <f>ROUND(C26+C27,0)</f>
        <v>0</v>
      </c>
      <c r="D28" s="25"/>
    </row>
    <row r="32" spans="2:3" ht="15.75">
      <c r="B32" s="23" t="s">
        <v>182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2" t="s">
        <v>134</v>
      </c>
      <c r="C2" s="2" t="s">
        <v>135</v>
      </c>
      <c r="D2" s="6">
        <v>3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136</v>
      </c>
      <c r="C4" s="2" t="s">
        <v>137</v>
      </c>
      <c r="D4" s="6">
        <v>3</v>
      </c>
      <c r="E4" s="1" t="s">
        <v>13</v>
      </c>
      <c r="H4" s="6">
        <f>ROUND(D4*F4,0)</f>
        <v>0</v>
      </c>
      <c r="I4" s="6">
        <f>ROUND(D4*G4,0)</f>
        <v>0</v>
      </c>
    </row>
    <row r="5" ht="12.75">
      <c r="C5" s="2" t="s">
        <v>138</v>
      </c>
    </row>
    <row r="7" spans="1:9" s="9" customFormat="1" ht="12.75">
      <c r="A7" s="7"/>
      <c r="B7" s="3"/>
      <c r="C7" s="3" t="s">
        <v>15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2" sqref="F2: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2.25">
      <c r="A2" s="8">
        <v>1</v>
      </c>
      <c r="B2" s="2" t="s">
        <v>140</v>
      </c>
      <c r="C2" s="2" t="s">
        <v>144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3" ht="25.5">
      <c r="C3" s="2" t="s">
        <v>141</v>
      </c>
    </row>
    <row r="5" spans="1:9" ht="51">
      <c r="A5" s="8">
        <v>2</v>
      </c>
      <c r="B5" s="2" t="s">
        <v>142</v>
      </c>
      <c r="C5" s="2" t="s">
        <v>143</v>
      </c>
      <c r="D5" s="6">
        <v>3</v>
      </c>
      <c r="E5" s="1" t="s">
        <v>13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15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146</v>
      </c>
      <c r="C2" s="2" t="s">
        <v>147</v>
      </c>
      <c r="D2" s="6">
        <v>3</v>
      </c>
      <c r="E2" s="1" t="s">
        <v>13</v>
      </c>
      <c r="H2" s="6">
        <f>ROUND(D2*F2,0)</f>
        <v>0</v>
      </c>
      <c r="I2" s="6">
        <f>ROUND(D2*G2,0)</f>
        <v>0</v>
      </c>
    </row>
    <row r="3" ht="51">
      <c r="C3" s="2" t="s">
        <v>148</v>
      </c>
    </row>
    <row r="5" spans="1:9" ht="76.5">
      <c r="A5" s="8">
        <v>2</v>
      </c>
      <c r="B5" s="2" t="s">
        <v>149</v>
      </c>
      <c r="C5" s="2" t="s">
        <v>150</v>
      </c>
      <c r="D5" s="6">
        <v>1</v>
      </c>
      <c r="E5" s="1" t="s">
        <v>13</v>
      </c>
      <c r="H5" s="6">
        <f>ROUND(D5*F5,0)</f>
        <v>0</v>
      </c>
      <c r="I5" s="6">
        <f>ROUND(D5*G5,0)</f>
        <v>0</v>
      </c>
    </row>
    <row r="6" ht="25.5">
      <c r="C6" s="2" t="s">
        <v>151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Környezetvédelmi berendezések, mentesítések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'Felvonulási létesítmények'!H4</f>
        <v>0</v>
      </c>
      <c r="C2" s="11">
        <f>'Felvonulási létesítmények'!I4</f>
        <v>0</v>
      </c>
    </row>
    <row r="3" spans="1:3" ht="15.75">
      <c r="A3" s="11" t="s">
        <v>42</v>
      </c>
      <c r="B3" s="11">
        <f>'Irtás, föld- és sziklamunka'!H26</f>
        <v>0</v>
      </c>
      <c r="C3" s="11">
        <f>'Irtás, föld- és sziklamunka'!I26</f>
        <v>0</v>
      </c>
    </row>
    <row r="4" spans="1:3" ht="15.75">
      <c r="A4" s="11" t="s">
        <v>51</v>
      </c>
      <c r="B4" s="11">
        <f>'Szivárgóépítés, alagcsövezés'!H8</f>
        <v>0</v>
      </c>
      <c r="C4" s="11">
        <f>'Szivárgóépítés, alagcsövezés'!I8</f>
        <v>0</v>
      </c>
    </row>
    <row r="5" spans="1:3" ht="15.75">
      <c r="A5" s="11" t="s">
        <v>97</v>
      </c>
      <c r="B5" s="11">
        <f>'Közműcsatorna-építés'!H47</f>
        <v>0</v>
      </c>
      <c r="C5" s="11">
        <f>'Közműcsatorna-építés'!I47</f>
        <v>0</v>
      </c>
    </row>
    <row r="6" spans="1:3" ht="31.5">
      <c r="A6" s="11" t="s">
        <v>117</v>
      </c>
      <c r="B6" s="11">
        <f>'Közműcsővezetékek és -szerelvén'!H21</f>
        <v>0</v>
      </c>
      <c r="C6" s="11">
        <f>'Közműcsővezetékek és -szerelvén'!I21</f>
        <v>0</v>
      </c>
    </row>
    <row r="7" spans="1:3" ht="31.5">
      <c r="A7" s="11" t="s">
        <v>122</v>
      </c>
      <c r="B7" s="11">
        <f>'Útburkolatalap és makadámburkol'!H6</f>
        <v>0</v>
      </c>
      <c r="C7" s="11">
        <f>'Útburkolatalap és makadámburkol'!I6</f>
        <v>0</v>
      </c>
    </row>
    <row r="8" spans="1:3" ht="15.75">
      <c r="A8" s="11" t="s">
        <v>133</v>
      </c>
      <c r="B8" s="11">
        <f>'Kőburkolat készítése'!H12</f>
        <v>0</v>
      </c>
      <c r="C8" s="11">
        <f>'Kőburkolat készítése'!I12</f>
        <v>0</v>
      </c>
    </row>
    <row r="9" spans="1:3" ht="15.75">
      <c r="A9" s="11" t="s">
        <v>139</v>
      </c>
      <c r="B9" s="11">
        <f>'Útpályatartozékok készítése'!H7</f>
        <v>0</v>
      </c>
      <c r="C9" s="11">
        <f>'Útpályatartozékok készítése'!I7</f>
        <v>0</v>
      </c>
    </row>
    <row r="10" spans="1:3" ht="31.5">
      <c r="A10" s="11" t="s">
        <v>145</v>
      </c>
      <c r="B10" s="11">
        <f>'Épületgépészeti szerelvények és'!H7</f>
        <v>0</v>
      </c>
      <c r="C10" s="11">
        <f>'Épületgépészeti szerelvények és'!I7</f>
        <v>0</v>
      </c>
    </row>
    <row r="11" spans="1:3" ht="31.5">
      <c r="A11" s="11" t="s">
        <v>152</v>
      </c>
      <c r="B11" s="11">
        <f>'Környezetvédelmi berendezések, '!H8</f>
        <v>0</v>
      </c>
      <c r="C11" s="11">
        <f>'Környezetvédelmi berendezések, '!I8</f>
        <v>0</v>
      </c>
    </row>
    <row r="12" spans="1:3" s="12" customFormat="1" ht="15.75">
      <c r="A12" s="12" t="s">
        <v>153</v>
      </c>
      <c r="B12" s="12">
        <f>ROUND(SUM(B2:B11),0)</f>
        <v>0</v>
      </c>
      <c r="C12" s="12">
        <f>ROUND(SUM(C2:C11),0)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12</v>
      </c>
      <c r="C2" s="2" t="s">
        <v>14</v>
      </c>
      <c r="D2" s="6">
        <v>17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2" sqref="F2:G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17</v>
      </c>
      <c r="C2" s="2" t="s">
        <v>19</v>
      </c>
      <c r="D2" s="6">
        <v>20</v>
      </c>
      <c r="E2" s="1" t="s">
        <v>18</v>
      </c>
      <c r="H2" s="6">
        <f>ROUND(D2*F2,0)</f>
        <v>0</v>
      </c>
      <c r="I2" s="6">
        <f>ROUND(D2*G2,0)</f>
        <v>0</v>
      </c>
    </row>
    <row r="4" spans="1:9" ht="54">
      <c r="A4" s="8">
        <v>2</v>
      </c>
      <c r="B4" s="2" t="s">
        <v>20</v>
      </c>
      <c r="C4" s="2" t="s">
        <v>39</v>
      </c>
      <c r="D4" s="6">
        <v>363.89</v>
      </c>
      <c r="E4" s="1" t="s">
        <v>18</v>
      </c>
      <c r="H4" s="6">
        <f>ROUND(D4*F4,0)</f>
        <v>0</v>
      </c>
      <c r="I4" s="6">
        <f>ROUND(D4*G4,0)</f>
        <v>0</v>
      </c>
    </row>
    <row r="6" spans="1:9" ht="66.75">
      <c r="A6" s="8">
        <v>3</v>
      </c>
      <c r="B6" s="2" t="s">
        <v>21</v>
      </c>
      <c r="C6" s="2" t="s">
        <v>40</v>
      </c>
      <c r="D6" s="6">
        <v>228.96</v>
      </c>
      <c r="E6" s="1" t="s">
        <v>18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2" t="s">
        <v>22</v>
      </c>
      <c r="C8" s="2" t="s">
        <v>23</v>
      </c>
      <c r="D8" s="6">
        <v>139.04</v>
      </c>
      <c r="E8" s="1" t="s">
        <v>18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2" t="s">
        <v>24</v>
      </c>
      <c r="C10" s="2" t="s">
        <v>25</v>
      </c>
      <c r="D10" s="6">
        <v>224.85</v>
      </c>
      <c r="E10" s="1" t="s">
        <v>18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2" t="s">
        <v>26</v>
      </c>
      <c r="C12" s="2" t="s">
        <v>27</v>
      </c>
      <c r="D12" s="6">
        <v>95.4</v>
      </c>
      <c r="E12" s="1" t="s">
        <v>18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2" t="s">
        <v>28</v>
      </c>
      <c r="C14" s="2" t="s">
        <v>29</v>
      </c>
      <c r="D14" s="6">
        <v>95.4</v>
      </c>
      <c r="E14" s="1" t="s">
        <v>18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2" t="s">
        <v>30</v>
      </c>
      <c r="C16" s="2" t="s">
        <v>31</v>
      </c>
      <c r="D16" s="6">
        <v>95.4</v>
      </c>
      <c r="E16" s="1" t="s">
        <v>18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2" t="s">
        <v>32</v>
      </c>
      <c r="C18" s="2" t="s">
        <v>33</v>
      </c>
      <c r="D18" s="6">
        <v>139.04</v>
      </c>
      <c r="E18" s="1" t="s">
        <v>18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2" t="s">
        <v>34</v>
      </c>
      <c r="C20" s="2" t="s">
        <v>35</v>
      </c>
      <c r="D20" s="6">
        <v>224.85</v>
      </c>
      <c r="E20" s="1" t="s">
        <v>18</v>
      </c>
      <c r="H20" s="6">
        <f>ROUND(D20*F20,0)</f>
        <v>0</v>
      </c>
      <c r="I20" s="6">
        <f>ROUND(D20*G20,0)</f>
        <v>0</v>
      </c>
    </row>
    <row r="22" spans="1:9" ht="41.25">
      <c r="A22" s="8">
        <v>11</v>
      </c>
      <c r="B22" s="2" t="s">
        <v>36</v>
      </c>
      <c r="C22" s="2" t="s">
        <v>41</v>
      </c>
      <c r="D22" s="6">
        <v>4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38.25">
      <c r="A24" s="8">
        <v>12</v>
      </c>
      <c r="B24" s="2" t="s">
        <v>37</v>
      </c>
      <c r="C24" s="2" t="s">
        <v>38</v>
      </c>
      <c r="D24" s="6">
        <v>20</v>
      </c>
      <c r="E24" s="1" t="s">
        <v>18</v>
      </c>
      <c r="H24" s="6">
        <f>ROUND(D24*F24,0)</f>
        <v>0</v>
      </c>
      <c r="I24" s="6">
        <f>ROUND(D24*G24,0)</f>
        <v>0</v>
      </c>
    </row>
    <row r="26" spans="1:9" s="9" customFormat="1" ht="12.75">
      <c r="A26" s="7"/>
      <c r="B26" s="3"/>
      <c r="C26" s="3" t="s">
        <v>15</v>
      </c>
      <c r="D26" s="5"/>
      <c r="E26" s="3"/>
      <c r="F26" s="5"/>
      <c r="G26" s="5"/>
      <c r="H26" s="5">
        <f>ROUND(SUM(H2:H25),0)</f>
        <v>0</v>
      </c>
      <c r="I26" s="5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2" t="s">
        <v>43</v>
      </c>
      <c r="C2" s="2" t="s">
        <v>44</v>
      </c>
      <c r="D2" s="6">
        <v>28.69</v>
      </c>
      <c r="E2" s="1" t="s">
        <v>18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45</v>
      </c>
      <c r="C4" s="2" t="s">
        <v>47</v>
      </c>
      <c r="D4" s="6">
        <v>27</v>
      </c>
      <c r="E4" s="1" t="s">
        <v>46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2" t="s">
        <v>48</v>
      </c>
      <c r="C6" s="2" t="s">
        <v>50</v>
      </c>
      <c r="D6" s="6">
        <v>28.69</v>
      </c>
      <c r="E6" s="1" t="s">
        <v>49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Szivárgóépítés, alagcsövezés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2" sqref="F2:G4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2" t="s">
        <v>52</v>
      </c>
      <c r="C2" s="2" t="s">
        <v>53</v>
      </c>
      <c r="D2" s="6">
        <v>127.79</v>
      </c>
      <c r="E2" s="1" t="s">
        <v>49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54</v>
      </c>
      <c r="C4" s="2" t="s">
        <v>55</v>
      </c>
      <c r="D4" s="6">
        <v>20.44</v>
      </c>
      <c r="E4" s="1" t="s">
        <v>49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56</v>
      </c>
      <c r="C6" s="2" t="s">
        <v>57</v>
      </c>
      <c r="D6" s="6">
        <v>57.39</v>
      </c>
      <c r="E6" s="1" t="s">
        <v>49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2" t="s">
        <v>58</v>
      </c>
      <c r="C8" s="2" t="s">
        <v>59</v>
      </c>
      <c r="D8" s="6">
        <v>13</v>
      </c>
      <c r="E8" s="1" t="s">
        <v>13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2" t="s">
        <v>60</v>
      </c>
      <c r="C10" s="2" t="s">
        <v>61</v>
      </c>
      <c r="D10" s="6">
        <v>4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2" t="s">
        <v>62</v>
      </c>
      <c r="C12" s="2" t="s">
        <v>63</v>
      </c>
      <c r="D12" s="6">
        <v>3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2" t="s">
        <v>64</v>
      </c>
      <c r="C14" s="2" t="s">
        <v>65</v>
      </c>
      <c r="D14" s="6">
        <v>6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2" t="s">
        <v>66</v>
      </c>
      <c r="C16" s="2" t="s">
        <v>67</v>
      </c>
      <c r="D16" s="6">
        <v>4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2" t="s">
        <v>68</v>
      </c>
      <c r="C18" s="2" t="s">
        <v>69</v>
      </c>
      <c r="D18" s="6">
        <v>4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2" t="s">
        <v>70</v>
      </c>
      <c r="C20" s="2" t="s">
        <v>71</v>
      </c>
      <c r="D20" s="6">
        <v>13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63.75">
      <c r="A22" s="8">
        <v>11</v>
      </c>
      <c r="B22" s="2" t="s">
        <v>72</v>
      </c>
      <c r="C22" s="2" t="s">
        <v>73</v>
      </c>
      <c r="D22" s="6">
        <v>24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89.25">
      <c r="A24" s="8">
        <v>12</v>
      </c>
      <c r="B24" s="2" t="s">
        <v>74</v>
      </c>
      <c r="C24" s="2" t="s">
        <v>75</v>
      </c>
      <c r="D24" s="6">
        <v>50.93</v>
      </c>
      <c r="E24" s="1" t="s">
        <v>49</v>
      </c>
      <c r="H24" s="6">
        <f>ROUND(D24*F24,0)</f>
        <v>0</v>
      </c>
      <c r="I24" s="6">
        <f>ROUND(D24*G24,0)</f>
        <v>0</v>
      </c>
    </row>
    <row r="26" spans="1:9" ht="89.25">
      <c r="A26" s="8">
        <v>13</v>
      </c>
      <c r="B26" s="2" t="s">
        <v>76</v>
      </c>
      <c r="C26" s="2" t="s">
        <v>77</v>
      </c>
      <c r="D26" s="6">
        <v>86.98</v>
      </c>
      <c r="E26" s="1" t="s">
        <v>49</v>
      </c>
      <c r="H26" s="6">
        <f>ROUND(D26*F26,0)</f>
        <v>0</v>
      </c>
      <c r="I26" s="6">
        <f>ROUND(D26*G26,0)</f>
        <v>0</v>
      </c>
    </row>
    <row r="28" spans="1:9" ht="76.5">
      <c r="A28" s="8">
        <v>14</v>
      </c>
      <c r="B28" s="2" t="s">
        <v>78</v>
      </c>
      <c r="C28" s="2" t="s">
        <v>79</v>
      </c>
      <c r="D28" s="6">
        <v>17</v>
      </c>
      <c r="E28" s="1" t="s">
        <v>13</v>
      </c>
      <c r="H28" s="6">
        <f>ROUND(D28*F28,0)</f>
        <v>0</v>
      </c>
      <c r="I28" s="6">
        <f>ROUND(D28*G28,0)</f>
        <v>0</v>
      </c>
    </row>
    <row r="29" ht="12.75">
      <c r="C29" s="2" t="s">
        <v>80</v>
      </c>
    </row>
    <row r="31" spans="1:9" ht="63.75">
      <c r="A31" s="8">
        <v>15</v>
      </c>
      <c r="B31" s="2" t="s">
        <v>81</v>
      </c>
      <c r="C31" s="2" t="s">
        <v>82</v>
      </c>
      <c r="D31" s="6">
        <v>17</v>
      </c>
      <c r="E31" s="1" t="s">
        <v>13</v>
      </c>
      <c r="H31" s="6">
        <f>ROUND(D31*F31,0)</f>
        <v>0</v>
      </c>
      <c r="I31" s="6">
        <f>ROUND(D31*G31,0)</f>
        <v>0</v>
      </c>
    </row>
    <row r="33" spans="1:9" ht="63.75">
      <c r="A33" s="8">
        <v>16</v>
      </c>
      <c r="B33" s="2" t="s">
        <v>83</v>
      </c>
      <c r="C33" s="2" t="s">
        <v>84</v>
      </c>
      <c r="D33" s="6">
        <v>17</v>
      </c>
      <c r="E33" s="1" t="s">
        <v>13</v>
      </c>
      <c r="H33" s="6">
        <f>ROUND(D33*F33,0)</f>
        <v>0</v>
      </c>
      <c r="I33" s="6">
        <f>ROUND(D33*G33,0)</f>
        <v>0</v>
      </c>
    </row>
    <row r="35" spans="1:9" ht="51">
      <c r="A35" s="8">
        <v>17</v>
      </c>
      <c r="B35" s="2" t="s">
        <v>85</v>
      </c>
      <c r="C35" s="2" t="s">
        <v>86</v>
      </c>
      <c r="D35" s="6">
        <v>1</v>
      </c>
      <c r="E35" s="1" t="s">
        <v>13</v>
      </c>
      <c r="H35" s="6">
        <f>ROUND(D35*F35,0)</f>
        <v>0</v>
      </c>
      <c r="I35" s="6">
        <f>ROUND(D35*G35,0)</f>
        <v>0</v>
      </c>
    </row>
    <row r="37" spans="1:9" ht="51">
      <c r="A37" s="8">
        <v>18</v>
      </c>
      <c r="B37" s="2" t="s">
        <v>87</v>
      </c>
      <c r="C37" s="2" t="s">
        <v>88</v>
      </c>
      <c r="D37" s="6">
        <v>1</v>
      </c>
      <c r="E37" s="1" t="s">
        <v>13</v>
      </c>
      <c r="H37" s="6">
        <f>ROUND(D37*F37,0)</f>
        <v>0</v>
      </c>
      <c r="I37" s="6">
        <f>ROUND(D37*G37,0)</f>
        <v>0</v>
      </c>
    </row>
    <row r="39" spans="1:9" ht="78">
      <c r="A39" s="8">
        <v>19</v>
      </c>
      <c r="B39" s="2" t="s">
        <v>89</v>
      </c>
      <c r="C39" s="2" t="s">
        <v>96</v>
      </c>
      <c r="D39" s="6">
        <v>4</v>
      </c>
      <c r="E39" s="1" t="s">
        <v>18</v>
      </c>
      <c r="H39" s="6">
        <f>ROUND(D39*F39,0)</f>
        <v>0</v>
      </c>
      <c r="I39" s="6">
        <f>ROUND(D39*G39,0)</f>
        <v>0</v>
      </c>
    </row>
    <row r="41" spans="1:9" ht="76.5">
      <c r="A41" s="8">
        <v>20</v>
      </c>
      <c r="B41" s="2" t="s">
        <v>90</v>
      </c>
      <c r="C41" s="2" t="s">
        <v>91</v>
      </c>
      <c r="D41" s="6">
        <v>5</v>
      </c>
      <c r="E41" s="1" t="s">
        <v>13</v>
      </c>
      <c r="H41" s="6">
        <f>ROUND(D41*F41,0)</f>
        <v>0</v>
      </c>
      <c r="I41" s="6">
        <f>ROUND(D41*G41,0)</f>
        <v>0</v>
      </c>
    </row>
    <row r="43" spans="1:9" ht="63.75">
      <c r="A43" s="8">
        <v>21</v>
      </c>
      <c r="B43" s="2" t="s">
        <v>92</v>
      </c>
      <c r="C43" s="2" t="s">
        <v>93</v>
      </c>
      <c r="D43" s="6">
        <v>13</v>
      </c>
      <c r="E43" s="1" t="s">
        <v>13</v>
      </c>
      <c r="H43" s="6">
        <f>ROUND(D43*F43,0)</f>
        <v>0</v>
      </c>
      <c r="I43" s="6">
        <f>ROUND(D43*G43,0)</f>
        <v>0</v>
      </c>
    </row>
    <row r="45" spans="1:9" ht="25.5">
      <c r="A45" s="8">
        <v>22</v>
      </c>
      <c r="B45" s="2" t="s">
        <v>94</v>
      </c>
      <c r="C45" s="2" t="s">
        <v>95</v>
      </c>
      <c r="D45" s="6">
        <v>421</v>
      </c>
      <c r="E45" s="1" t="s">
        <v>49</v>
      </c>
      <c r="H45" s="6">
        <f>ROUND(D45*F45,0)</f>
        <v>0</v>
      </c>
      <c r="I45" s="6">
        <f>ROUND(D45*G45,0)</f>
        <v>0</v>
      </c>
    </row>
    <row r="47" spans="1:9" s="9" customFormat="1" ht="12.75">
      <c r="A47" s="7"/>
      <c r="B47" s="3"/>
      <c r="C47" s="3" t="s">
        <v>15</v>
      </c>
      <c r="D47" s="5"/>
      <c r="E47" s="3"/>
      <c r="F47" s="5"/>
      <c r="G47" s="5"/>
      <c r="H47" s="5">
        <f>ROUND(SUM(H2:H46),0)</f>
        <v>0</v>
      </c>
      <c r="I47" s="5">
        <f>ROUND(SUM(I2:I46),0)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Közműcsatorna-építés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" sqref="F2:G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2" t="s">
        <v>98</v>
      </c>
      <c r="C2" s="2" t="s">
        <v>99</v>
      </c>
      <c r="D2" s="6">
        <v>20</v>
      </c>
      <c r="E2" s="1" t="s">
        <v>49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2" t="s">
        <v>100</v>
      </c>
      <c r="C4" s="2" t="s">
        <v>101</v>
      </c>
      <c r="D4" s="6">
        <v>48.61</v>
      </c>
      <c r="E4" s="1" t="s">
        <v>49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2" t="s">
        <v>102</v>
      </c>
      <c r="C6" s="2" t="s">
        <v>103</v>
      </c>
      <c r="D6" s="6">
        <v>1</v>
      </c>
      <c r="E6" s="1" t="s">
        <v>13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2" t="s">
        <v>104</v>
      </c>
      <c r="C8" s="2" t="s">
        <v>105</v>
      </c>
      <c r="D8" s="6">
        <v>3</v>
      </c>
      <c r="E8" s="1" t="s">
        <v>13</v>
      </c>
      <c r="H8" s="6">
        <f>ROUND(D8*F8,0)</f>
        <v>0</v>
      </c>
      <c r="I8" s="6">
        <f>ROUND(D8*G8,0)</f>
        <v>0</v>
      </c>
    </row>
    <row r="10" spans="1:9" ht="89.25">
      <c r="A10" s="8">
        <v>5</v>
      </c>
      <c r="B10" s="2" t="s">
        <v>106</v>
      </c>
      <c r="C10" s="2" t="s">
        <v>107</v>
      </c>
      <c r="D10" s="6">
        <v>1</v>
      </c>
      <c r="E10" s="1" t="s">
        <v>13</v>
      </c>
      <c r="H10" s="6">
        <f>ROUND(D10*F10,0)</f>
        <v>0</v>
      </c>
      <c r="I10" s="6">
        <f>ROUND(D10*G10,0)</f>
        <v>0</v>
      </c>
    </row>
    <row r="11" ht="25.5">
      <c r="C11" s="2" t="s">
        <v>108</v>
      </c>
    </row>
    <row r="13" spans="1:9" ht="25.5">
      <c r="A13" s="8">
        <v>6</v>
      </c>
      <c r="B13" s="2" t="s">
        <v>109</v>
      </c>
      <c r="C13" s="2" t="s">
        <v>110</v>
      </c>
      <c r="D13" s="6">
        <v>50</v>
      </c>
      <c r="E13" s="1" t="s">
        <v>49</v>
      </c>
      <c r="H13" s="6">
        <f>ROUND(D13*F13,0)</f>
        <v>0</v>
      </c>
      <c r="I13" s="6">
        <f>ROUND(D13*G13,0)</f>
        <v>0</v>
      </c>
    </row>
    <row r="15" spans="1:9" ht="89.25">
      <c r="A15" s="8">
        <v>7</v>
      </c>
      <c r="B15" s="2" t="s">
        <v>111</v>
      </c>
      <c r="C15" s="2" t="s">
        <v>112</v>
      </c>
      <c r="D15" s="6">
        <v>1</v>
      </c>
      <c r="E15" s="1" t="s">
        <v>13</v>
      </c>
      <c r="H15" s="6">
        <f>ROUND(D15*F15,0)</f>
        <v>0</v>
      </c>
      <c r="I15" s="6">
        <f>ROUND(D15*G15,0)</f>
        <v>0</v>
      </c>
    </row>
    <row r="16" ht="25.5">
      <c r="C16" s="2" t="s">
        <v>113</v>
      </c>
    </row>
    <row r="18" spans="1:9" ht="76.5">
      <c r="A18" s="8">
        <v>8</v>
      </c>
      <c r="B18" s="2" t="s">
        <v>114</v>
      </c>
      <c r="C18" s="2" t="s">
        <v>115</v>
      </c>
      <c r="D18" s="6">
        <v>2</v>
      </c>
      <c r="E18" s="1" t="s">
        <v>13</v>
      </c>
      <c r="H18" s="6">
        <f>ROUND(D18*F18,0)</f>
        <v>0</v>
      </c>
      <c r="I18" s="6">
        <f>ROUND(D18*G18,0)</f>
        <v>0</v>
      </c>
    </row>
    <row r="19" ht="38.25">
      <c r="C19" s="2" t="s">
        <v>116</v>
      </c>
    </row>
    <row r="21" spans="1:9" s="9" customFormat="1" ht="12.75">
      <c r="A21" s="7"/>
      <c r="B21" s="3"/>
      <c r="C21" s="3" t="s">
        <v>15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Közműcsővezetékek és -szerelvények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118</v>
      </c>
      <c r="C2" s="2" t="s">
        <v>119</v>
      </c>
      <c r="D2" s="6">
        <v>20</v>
      </c>
      <c r="E2" s="1" t="s">
        <v>18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120</v>
      </c>
      <c r="C4" s="2" t="s">
        <v>121</v>
      </c>
      <c r="D4" s="6">
        <v>95.4</v>
      </c>
      <c r="E4" s="1" t="s">
        <v>18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2" sqref="F2: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123</v>
      </c>
      <c r="C2" s="2" t="s">
        <v>124</v>
      </c>
      <c r="D2" s="6">
        <v>110</v>
      </c>
      <c r="E2" s="1" t="s">
        <v>49</v>
      </c>
      <c r="H2" s="6">
        <f>ROUND(D2*F2,0)</f>
        <v>0</v>
      </c>
      <c r="I2" s="6">
        <f>ROUND(D2*G2,0)</f>
        <v>0</v>
      </c>
    </row>
    <row r="3" ht="39.75">
      <c r="C3" s="2" t="s">
        <v>131</v>
      </c>
    </row>
    <row r="5" spans="1:9" ht="76.5">
      <c r="A5" s="8">
        <v>2</v>
      </c>
      <c r="B5" s="2" t="s">
        <v>125</v>
      </c>
      <c r="C5" s="2" t="s">
        <v>126</v>
      </c>
      <c r="D5" s="6">
        <v>50</v>
      </c>
      <c r="E5" s="1" t="s">
        <v>49</v>
      </c>
      <c r="H5" s="6">
        <f>ROUND(D5*F5,0)</f>
        <v>0</v>
      </c>
      <c r="I5" s="6">
        <f>ROUND(D5*G5,0)</f>
        <v>0</v>
      </c>
    </row>
    <row r="6" ht="39.75">
      <c r="C6" s="2" t="s">
        <v>132</v>
      </c>
    </row>
    <row r="8" spans="1:9" ht="76.5">
      <c r="A8" s="8">
        <v>3</v>
      </c>
      <c r="B8" s="2" t="s">
        <v>127</v>
      </c>
      <c r="C8" s="2" t="s">
        <v>128</v>
      </c>
      <c r="D8" s="6">
        <v>330</v>
      </c>
      <c r="E8" s="1" t="s">
        <v>46</v>
      </c>
      <c r="H8" s="6">
        <f>ROUND(D8*F8,0)</f>
        <v>0</v>
      </c>
      <c r="I8" s="6">
        <f>ROUND(D8*G8,0)</f>
        <v>0</v>
      </c>
    </row>
    <row r="10" spans="1:9" ht="76.5">
      <c r="A10" s="8">
        <v>4</v>
      </c>
      <c r="B10" s="2" t="s">
        <v>129</v>
      </c>
      <c r="C10" s="2" t="s">
        <v>130</v>
      </c>
      <c r="D10" s="6">
        <v>196</v>
      </c>
      <c r="E10" s="1" t="s">
        <v>46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biro</dc:creator>
  <cp:keywords/>
  <dc:description/>
  <cp:lastModifiedBy>biro</cp:lastModifiedBy>
  <dcterms:created xsi:type="dcterms:W3CDTF">2017-02-13T12:43:05Z</dcterms:created>
  <dcterms:modified xsi:type="dcterms:W3CDTF">2017-02-13T12:59:55Z</dcterms:modified>
  <cp:category/>
  <cp:version/>
  <cp:contentType/>
  <cp:contentStatus/>
</cp:coreProperties>
</file>